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Конституции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<sst xmlns="http://schemas.openxmlformats.org/spreadsheetml/2006/main" count="52" uniqueCount="52">
  <si>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      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</si>
  <si>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</si>
  <si>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Конституции СССР, д.23</t>
  </si>
  <si>
    <t>Общая площадь дома, кв.м.  11440,05</t>
  </si>
  <si>
    <t>в том числе площадь арендаторов и собственников нежилых помещений, кв.м.  184,9</t>
  </si>
  <si>
    <t>№ п/п</t>
  </si>
  <si>
    <t>Наименование</t>
  </si>
  <si>
    <t>Доходы</t>
  </si>
  <si>
    <t>Расходы</t>
  </si>
  <si>
    <t>Оплата</t>
  </si>
  <si>
    <t>Остаток средств на 01.01.2015</t>
  </si>
  <si>
    <t>Начислено (жилые и нежилые помещения), руб.</t>
  </si>
  <si>
    <t>Фактические расходы, руб.</t>
  </si>
  <si>
    <t>Остаток средств на 01.01.2016г.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</si>
  <si>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</si>
  <si>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</si>
  <si>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</si>
  <si>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</si>
  <si>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</si>
  <si>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</si>
  <si>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</si>
  <si>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</si>
  <si>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</si>
  <si>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прочие работы (озеленение территории)</t>
  </si>
  <si>
    <t>2</t>
  </si>
  <si>
    <t>Содержание мусоропровода</t>
  </si>
  <si>
    <t>3</t>
  </si>
  <si>
    <t>Содержание и ремонт лифтов</t>
  </si>
  <si>
    <t>4</t>
  </si>
  <si>
    <t>Содержание автоматической противопожарной сигнализации</t>
  </si>
  <si>
    <t>5</t>
  </si>
  <si>
    <t>Вывоз твердых бытовых отходов</t>
  </si>
  <si>
    <t>6</t>
  </si>
  <si>
    <t>Вывоз жидких отходов (очистка выгребных ям)</t>
  </si>
  <si>
    <t>7</t>
  </si>
  <si>
    <t>Прочие (антенна, провайдеры)</t>
  </si>
  <si>
    <t>8</t>
  </si>
  <si>
    <t>Прочие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</si>
  <si>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</si>
  <si>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</si>
  <si>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</si>
  <si>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</si>
  <si>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</si>
  <si>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</si>
  <si>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</si>
  <si>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</si>
  <si>
    <t>СПРАВОЧНО</t>
  </si>
  <si>
    <t>Начисление за 2014-2015г.г.</t>
  </si>
  <si>
    <t>Оплата за     2014-2015г.г.</t>
  </si>
  <si>
    <t>Задолженность на 01.01.16г.</t>
  </si>
  <si>
    <t>Взнос на капитальный ремонт</t>
  </si>
  <si>
    <t>Комиссия за сбор средств на кап.ремонт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</si>
</sst>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2" fontId="38" fillId="0" borderId="11" xfId="0" applyNumberFormat="1" applyFont="1" applyBorder="1" applyAlignment="1">
      <alignment horizontal="right" vertical="center"/>
    </xf>
    <xf numFmtId="49" fontId="38" fillId="0" borderId="11" xfId="0" applyNumberFormat="1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right" vertical="center" wrapText="1"/>
    </xf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 vertical="center"/>
    </xf>
    <xf numFmtId="2" fontId="38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39" fillId="0" borderId="11" xfId="0" applyFont="1" applyFill="1" applyBorder="1" applyAlignment="1">
      <alignment horizontal="left" vertical="center" wrapText="1"/>
    </xf>
    <xf numFmtId="2" fontId="39" fillId="0" borderId="11" xfId="0" applyNumberFormat="1" applyFont="1" applyFill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6.00390625" style="0" customWidth="1"/>
    <col min="4" max="4" width="16.140625" style="0" customWidth="1"/>
    <col min="5" max="5" width="15.140625" style="0" customWidth="1"/>
    <col min="6" max="6" width="12.7109375" style="0" customWidth="1"/>
    <col min="7" max="7" width="13.421875" style="0" customWidth="1"/>
    <col min="8" max="8" width="10.421875" style="0" bestFit="1" customWidth="1"/>
  </cols>
  <sheetData>
    <row r="1" spans="1:7" ht="15.75">
      <c r="A1" s="36" t="s">
        <v>0</v>
      </c>
      <c r="B1" s="36"/>
      <c r="C1" s="36"/>
      <c r="D1" s="36"/>
      <c r="E1" s="36"/>
      <c r="F1" s="36"/>
      <c r="G1" s="36"/>
    </row>
    <row r="2" spans="1:7" ht="15" customHeight="1">
      <c r="A2" s="37" t="s">
        <v>1</v>
      </c>
      <c r="B2" s="37"/>
      <c r="C2" s="37"/>
      <c r="D2" s="37"/>
      <c r="E2" s="37"/>
      <c r="F2" s="37"/>
      <c r="G2" s="37"/>
    </row>
    <row r="3" spans="1:7" ht="15" customHeight="1">
      <c r="A3" s="38" t="s">
        <v>2</v>
      </c>
      <c r="B3" s="38"/>
      <c r="C3" s="38"/>
      <c r="D3" s="38"/>
      <c r="E3" s="38"/>
      <c r="F3" s="38"/>
      <c r="G3" s="38"/>
    </row>
    <row r="4" spans="1:7" ht="15">
      <c r="A4" s="1"/>
      <c r="B4" s="2"/>
      <c r="C4" s="2"/>
      <c r="D4" s="2"/>
      <c r="E4" s="2"/>
      <c r="F4" s="2"/>
      <c r="G4" s="1"/>
    </row>
    <row r="5" spans="1:7" ht="15">
      <c r="A5" s="1"/>
      <c r="B5" s="3" t="s">
        <v>3</v>
      </c>
      <c r="C5" s="3"/>
      <c r="D5" s="2"/>
      <c r="E5" s="2"/>
      <c r="F5" s="2"/>
      <c r="G5" s="1"/>
    </row>
    <row r="6" spans="1:7" ht="15" customHeight="1">
      <c r="A6" s="1"/>
      <c r="B6" s="39" t="s">
        <v>4</v>
      </c>
      <c r="C6" s="40"/>
      <c r="D6" s="40"/>
      <c r="E6" s="2"/>
      <c r="F6" s="2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4" t="s">
        <v>5</v>
      </c>
      <c r="B8" s="41" t="s">
        <v>6</v>
      </c>
      <c r="C8" s="5"/>
      <c r="D8" s="6" t="s">
        <v>7</v>
      </c>
      <c r="E8" s="6" t="s">
        <v>8</v>
      </c>
      <c r="F8" s="6"/>
      <c r="G8" s="6" t="s">
        <v>9</v>
      </c>
    </row>
    <row r="9" spans="1:7" ht="77.25" customHeight="1">
      <c r="A9" s="7"/>
      <c r="B9" s="42"/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</row>
    <row r="10" spans="1:7" ht="27.75" customHeight="1">
      <c r="A10" s="6">
        <v>1</v>
      </c>
      <c r="B10" s="9" t="s">
        <v>15</v>
      </c>
      <c r="C10" s="10">
        <f>C11+C12</f>
        <v>284006.58999999997</v>
      </c>
      <c r="D10" s="10">
        <f>D11+D12</f>
        <v>2329926.79</v>
      </c>
      <c r="E10" s="10">
        <f>E11+E12</f>
        <v>2073910.56</v>
      </c>
      <c r="F10" s="10">
        <f>F11+F12</f>
        <v>540022.8199999998</v>
      </c>
      <c r="G10" s="10">
        <f>G11+G12</f>
        <v>2261064.51</v>
      </c>
    </row>
    <row r="11" spans="1:7" ht="72.75" customHeight="1">
      <c r="A11" s="11" t="s">
        <v>16</v>
      </c>
      <c r="B11" s="9" t="s">
        <v>17</v>
      </c>
      <c r="C11" s="12">
        <f>542182.19-478330.92</f>
        <v>63851.26999999996</v>
      </c>
      <c r="D11" s="10">
        <f>1058992.39+206645.4+114807+148567.32+125608.68</f>
        <v>1654620.7899999998</v>
      </c>
      <c r="E11" s="10">
        <f>40933.91+491710.71+259260.7+172297.15+376324.78+18050.01+127526.04</f>
        <v>1486103.3</v>
      </c>
      <c r="F11" s="10">
        <f>C11+D11-E11</f>
        <v>232368.75999999978</v>
      </c>
      <c r="G11" s="10">
        <f>1015040.7+202594.96+112556.8+145655.47+123146.62</f>
        <v>1598994.5499999998</v>
      </c>
    </row>
    <row r="12" spans="1:7" ht="19.5" customHeight="1">
      <c r="A12" s="13" t="s">
        <v>18</v>
      </c>
      <c r="B12" s="14" t="s">
        <v>19</v>
      </c>
      <c r="C12" s="10">
        <f>226440-6284.68</f>
        <v>220155.32</v>
      </c>
      <c r="D12" s="10">
        <f>675306</f>
        <v>675306</v>
      </c>
      <c r="E12" s="10">
        <f>E14+E13+E15+E16</f>
        <v>587807.26</v>
      </c>
      <c r="F12" s="10">
        <f aca="true" t="shared" si="0" ref="F12:F20">C12+D12-E12</f>
        <v>307654.06000000006</v>
      </c>
      <c r="G12" s="10">
        <v>662069.96</v>
      </c>
    </row>
    <row r="13" spans="1:7" ht="19.5" customHeight="1">
      <c r="A13" s="13"/>
      <c r="B13" s="14" t="s">
        <v>20</v>
      </c>
      <c r="C13" s="10"/>
      <c r="D13" s="10"/>
      <c r="E13" s="10">
        <v>61388.65</v>
      </c>
      <c r="F13" s="10"/>
      <c r="G13" s="10"/>
    </row>
    <row r="14" spans="1:7" ht="19.5" customHeight="1">
      <c r="A14" s="13"/>
      <c r="B14" s="14" t="s">
        <v>21</v>
      </c>
      <c r="C14" s="10"/>
      <c r="D14" s="10"/>
      <c r="E14" s="10">
        <v>15864.63</v>
      </c>
      <c r="F14" s="10"/>
      <c r="G14" s="10"/>
    </row>
    <row r="15" spans="1:7" ht="19.5" customHeight="1">
      <c r="A15" s="13"/>
      <c r="B15" s="14" t="s">
        <v>22</v>
      </c>
      <c r="C15" s="10"/>
      <c r="D15" s="10"/>
      <c r="E15" s="10">
        <v>413076.32</v>
      </c>
      <c r="F15" s="10"/>
      <c r="G15" s="10"/>
    </row>
    <row r="16" spans="1:7" ht="19.5" customHeight="1">
      <c r="A16" s="13"/>
      <c r="B16" s="14" t="s">
        <v>23</v>
      </c>
      <c r="C16" s="10"/>
      <c r="D16" s="10"/>
      <c r="E16" s="10">
        <v>97477.66</v>
      </c>
      <c r="F16" s="10"/>
      <c r="G16" s="10"/>
    </row>
    <row r="17" spans="1:7" ht="19.5" customHeight="1">
      <c r="A17" s="13" t="s">
        <v>24</v>
      </c>
      <c r="B17" s="14" t="s">
        <v>25</v>
      </c>
      <c r="C17" s="10">
        <f>36230.4-28591.27</f>
        <v>7639.130000000001</v>
      </c>
      <c r="D17" s="10">
        <f>108048.96</f>
        <v>108048.96</v>
      </c>
      <c r="E17" s="10">
        <v>99683.02</v>
      </c>
      <c r="F17" s="10">
        <f t="shared" si="0"/>
        <v>16005.070000000007</v>
      </c>
      <c r="G17" s="10">
        <v>105931.14</v>
      </c>
    </row>
    <row r="18" spans="1:7" ht="19.5" customHeight="1">
      <c r="A18" s="13" t="s">
        <v>26</v>
      </c>
      <c r="B18" s="14" t="s">
        <v>27</v>
      </c>
      <c r="C18" s="10">
        <f>158508-188291.31</f>
        <v>-29783.309999999998</v>
      </c>
      <c r="D18" s="10">
        <f>472714.2</f>
        <v>472714.2</v>
      </c>
      <c r="E18" s="10">
        <v>507619.95</v>
      </c>
      <c r="F18" s="10">
        <f t="shared" si="0"/>
        <v>-64689.06</v>
      </c>
      <c r="G18" s="10">
        <v>463449.06</v>
      </c>
    </row>
    <row r="19" spans="1:7" ht="19.5" customHeight="1">
      <c r="A19" s="13" t="s">
        <v>28</v>
      </c>
      <c r="B19" s="14" t="s">
        <v>29</v>
      </c>
      <c r="C19" s="10"/>
      <c r="D19" s="10"/>
      <c r="E19" s="10"/>
      <c r="F19" s="10"/>
      <c r="G19" s="10"/>
    </row>
    <row r="20" spans="1:7" ht="19.5" customHeight="1">
      <c r="A20" s="13" t="s">
        <v>30</v>
      </c>
      <c r="B20" s="14" t="s">
        <v>31</v>
      </c>
      <c r="C20" s="10">
        <f>103709.64-103057.04</f>
        <v>652.6000000000058</v>
      </c>
      <c r="D20" s="10">
        <v>309290.52</v>
      </c>
      <c r="E20" s="10">
        <v>309171.12</v>
      </c>
      <c r="F20" s="10">
        <f t="shared" si="0"/>
        <v>772</v>
      </c>
      <c r="G20" s="10">
        <v>303228.29</v>
      </c>
    </row>
    <row r="21" spans="1:7" ht="19.5" customHeight="1">
      <c r="A21" s="13" t="s">
        <v>32</v>
      </c>
      <c r="B21" s="14" t="s">
        <v>33</v>
      </c>
      <c r="C21" s="10"/>
      <c r="D21" s="10"/>
      <c r="E21" s="10"/>
      <c r="F21" s="10"/>
      <c r="G21" s="10"/>
    </row>
    <row r="22" spans="1:7" ht="18" customHeight="1">
      <c r="A22" s="13" t="s">
        <v>34</v>
      </c>
      <c r="B22" s="14" t="s">
        <v>35</v>
      </c>
      <c r="C22" s="10"/>
      <c r="D22" s="10">
        <v>52128.01</v>
      </c>
      <c r="E22" s="10">
        <f>D22*0.2</f>
        <v>10425.602</v>
      </c>
      <c r="F22" s="10">
        <f>C22+D22-E22</f>
        <v>41702.408</v>
      </c>
      <c r="G22" s="10"/>
    </row>
    <row r="23" spans="1:7" ht="18" customHeight="1">
      <c r="A23" s="13" t="s">
        <v>36</v>
      </c>
      <c r="B23" s="14" t="s">
        <v>37</v>
      </c>
      <c r="C23" s="10"/>
      <c r="D23" s="10">
        <v>37116</v>
      </c>
      <c r="E23" s="10"/>
      <c r="F23" s="10">
        <f>D23</f>
        <v>37116</v>
      </c>
      <c r="G23" s="15">
        <v>37116</v>
      </c>
    </row>
    <row r="24" spans="1:8" ht="23.25" customHeight="1">
      <c r="A24" s="13"/>
      <c r="B24" s="14" t="s">
        <v>38</v>
      </c>
      <c r="C24" s="10">
        <f>C10+C18+C20+C22+C23+C17</f>
        <v>262515.00999999995</v>
      </c>
      <c r="D24" s="10">
        <f>D10+D18+D20+D22+D23+D17</f>
        <v>3309224.48</v>
      </c>
      <c r="E24" s="10">
        <f>E10+E18+E20+E22+E23+E17</f>
        <v>3000810.2520000003</v>
      </c>
      <c r="F24" s="10">
        <f>F10+F18+F20+F22+F23+F17</f>
        <v>570929.2379999999</v>
      </c>
      <c r="G24" s="10">
        <f>G10+G18+G20+G22+G23+G17</f>
        <v>3170789</v>
      </c>
      <c r="H24" s="16"/>
    </row>
    <row r="25" spans="1:7" ht="24.75" customHeight="1">
      <c r="A25" s="13"/>
      <c r="B25" s="17" t="s">
        <v>39</v>
      </c>
      <c r="C25" s="18"/>
      <c r="D25" s="19"/>
      <c r="E25" s="10"/>
      <c r="F25" s="19">
        <f>F24</f>
        <v>570929.2379999999</v>
      </c>
      <c r="G25" s="10"/>
    </row>
    <row r="26" spans="1:7" ht="15">
      <c r="A26" s="20"/>
      <c r="B26" s="21"/>
      <c r="C26" s="22"/>
      <c r="D26" s="23"/>
      <c r="E26" s="23"/>
      <c r="F26" s="22"/>
      <c r="G26" s="23"/>
    </row>
    <row r="27" spans="1:7" ht="25.5" customHeight="1">
      <c r="A27" s="20"/>
      <c r="B27" s="24" t="s">
        <v>40</v>
      </c>
      <c r="C27" s="25" t="s">
        <v>41</v>
      </c>
      <c r="D27" s="25" t="s">
        <v>42</v>
      </c>
      <c r="E27" s="22"/>
      <c r="F27" s="22"/>
      <c r="G27" s="22"/>
    </row>
    <row r="28" spans="1:7" ht="26.25" customHeight="1">
      <c r="A28" s="20"/>
      <c r="B28" s="14" t="s">
        <v>43</v>
      </c>
      <c r="C28" s="26">
        <f>C29+C30</f>
        <v>-585466.85</v>
      </c>
      <c r="D28" s="26">
        <f>D29+D30</f>
        <v>-86307.47</v>
      </c>
      <c r="E28" s="22"/>
      <c r="F28" s="23"/>
      <c r="G28" s="22"/>
    </row>
    <row r="29" spans="1:7" ht="30">
      <c r="A29" s="20"/>
      <c r="B29" s="9" t="s">
        <v>44</v>
      </c>
      <c r="C29" s="27">
        <v>-584933.45</v>
      </c>
      <c r="D29" s="26">
        <v>-86307.47</v>
      </c>
      <c r="E29" s="22"/>
      <c r="F29" s="23"/>
      <c r="G29" s="22"/>
    </row>
    <row r="30" spans="1:7" ht="30">
      <c r="A30" s="20"/>
      <c r="B30" s="9" t="s">
        <v>45</v>
      </c>
      <c r="C30" s="27">
        <f>-533.4</f>
        <v>-533.4</v>
      </c>
      <c r="D30" s="19">
        <f>G23-D23</f>
        <v>0</v>
      </c>
      <c r="E30" s="22"/>
      <c r="F30" s="22"/>
      <c r="G30" s="22"/>
    </row>
    <row r="31" spans="1:7" ht="15">
      <c r="A31" s="20"/>
      <c r="B31" s="1"/>
      <c r="C31" s="1"/>
      <c r="D31" s="1"/>
      <c r="E31" s="1"/>
      <c r="F31" s="1"/>
      <c r="G31" s="1"/>
    </row>
    <row r="32" spans="1:7" ht="15">
      <c r="A32" s="20"/>
      <c r="B32" s="43" t="s">
        <v>46</v>
      </c>
      <c r="C32" s="44"/>
      <c r="D32" s="44"/>
      <c r="E32" s="44"/>
      <c r="F32" s="45"/>
      <c r="G32" s="1"/>
    </row>
    <row r="33" spans="1:7" ht="30">
      <c r="A33" s="20"/>
      <c r="B33" s="28"/>
      <c r="C33" s="8" t="s">
        <v>47</v>
      </c>
      <c r="D33" s="8" t="s">
        <v>48</v>
      </c>
      <c r="E33" s="8" t="s">
        <v>49</v>
      </c>
      <c r="F33" s="29"/>
      <c r="G33" s="1"/>
    </row>
    <row r="34" spans="1:7" ht="15">
      <c r="A34" s="20"/>
      <c r="B34" s="30" t="s">
        <v>50</v>
      </c>
      <c r="C34" s="31">
        <f>74727.45+73941.1+895111.82</f>
        <v>1043780.3699999999</v>
      </c>
      <c r="D34" s="32">
        <f>81494.48+89897.13+901796.92</f>
        <v>1073188.53</v>
      </c>
      <c r="E34" s="33">
        <f>D34-C34</f>
        <v>29408.16000000015</v>
      </c>
      <c r="F34" s="34"/>
      <c r="G34" s="1"/>
    </row>
    <row r="35" spans="1:7" ht="15">
      <c r="A35" s="20"/>
      <c r="B35" s="30" t="s">
        <v>51</v>
      </c>
      <c r="C35" s="31">
        <f>4614.65</f>
        <v>4614.65</v>
      </c>
      <c r="D35" s="32">
        <f>12900.76+123.36+18.95</f>
        <v>13043.070000000002</v>
      </c>
      <c r="E35" s="33">
        <f>D35-C35</f>
        <v>8428.420000000002</v>
      </c>
      <c r="F35" s="34"/>
      <c r="G35" s="1"/>
    </row>
    <row r="36" spans="1:7" ht="18.75">
      <c r="A36" s="20"/>
      <c r="B36" s="35"/>
      <c r="C36" s="35"/>
      <c r="D36" s="1"/>
      <c r="E36" s="1"/>
      <c r="F36" s="1"/>
      <c r="G36" s="1"/>
    </row>
    <row r="37" spans="1:7" ht="15">
      <c r="A37" s="20"/>
      <c r="B37" s="1"/>
      <c r="C37" s="1"/>
      <c r="D37" s="1"/>
      <c r="E37" s="1"/>
      <c r="F37" s="1"/>
      <c r="G37" s="1"/>
    </row>
    <row r="38" spans="1:7" ht="15">
      <c r="A38" s="20"/>
      <c r="B38" s="1"/>
      <c r="C38" s="1"/>
      <c r="D38" s="1"/>
      <c r="E38" s="1"/>
      <c r="F38" s="1"/>
      <c r="G38" s="1"/>
    </row>
    <row r="39" spans="1:7" ht="15">
      <c r="A39" s="20"/>
      <c r="B39" s="1"/>
      <c r="C39" s="1"/>
      <c r="D39" s="1"/>
      <c r="E39" s="1"/>
      <c r="F39" s="1"/>
      <c r="G39" s="1"/>
    </row>
  </sheetData>
  <sheetProtection/>
  <mergeCells count="6">
    <mergeCell ref="A1:G1"/>
    <mergeCell ref="A2:G2"/>
    <mergeCell ref="A3:G3"/>
    <mergeCell ref="B6:D6"/>
    <mergeCell ref="B8:B9"/>
    <mergeCell ref="B32:F32"/>
  </mergeCells>
  <printOptions/>
  <pageMargins left="0.3149606299212598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2016-04-07T05:49:45Z</dcterms:created>
  <dcterms:modified xsi:type="dcterms:W3CDTF">2016-04-07T06:13:40Z</dcterms:modified>
  <cp:category/>
  <cp:version/>
  <cp:contentType/>
  <cp:contentStatus/>
</cp:coreProperties>
</file>